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\Oblast Sever\2024\3. 3779-2 Lomnička\"/>
    </mc:Choice>
  </mc:AlternateContent>
  <xr:revisionPtr revIDLastSave="0" documentId="13_ncr:1_{05622D21-8D8B-42B5-A9B8-B3C754A2C9DC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201'!$A$1:$I$40</definedName>
  </definedNames>
  <calcPr calcId="191029"/>
  <webPublishing codePage="0"/>
</workbook>
</file>

<file path=xl/calcChain.xml><?xml version="1.0" encoding="utf-8"?>
<calcChain xmlns="http://schemas.openxmlformats.org/spreadsheetml/2006/main">
  <c r="I14" i="4" l="1"/>
  <c r="O14" i="4" s="1"/>
  <c r="R13" i="4" s="1"/>
  <c r="O13" i="4" s="1"/>
  <c r="I9" i="4"/>
  <c r="Q8" i="4" s="1"/>
  <c r="I8" i="4" l="1"/>
  <c r="Q13" i="4"/>
  <c r="I13" i="4" s="1"/>
  <c r="O9" i="4"/>
  <c r="R8" i="4" s="1"/>
  <c r="O8" i="4" s="1"/>
  <c r="I28" i="4" l="1"/>
  <c r="O28" i="4" l="1"/>
  <c r="I32" i="4"/>
  <c r="Q27" i="4" s="1"/>
  <c r="O32" i="4" l="1"/>
  <c r="R27" i="4" s="1"/>
  <c r="I27" i="4"/>
  <c r="I37" i="4"/>
  <c r="Q36" i="4" s="1"/>
  <c r="I23" i="4"/>
  <c r="O23" i="4" s="1"/>
  <c r="I19" i="4"/>
  <c r="Q18" i="4" l="1"/>
  <c r="I18" i="4"/>
  <c r="O27" i="4"/>
  <c r="O19" i="4"/>
  <c r="R18" i="4" s="1"/>
  <c r="O37" i="4"/>
  <c r="R36" i="4" s="1"/>
  <c r="I36" i="4"/>
  <c r="I3" i="4" l="1"/>
  <c r="C11" i="2"/>
  <c r="O18" i="4"/>
  <c r="O36" i="4"/>
  <c r="I18" i="3"/>
  <c r="O18" i="3" s="1"/>
  <c r="I14" i="3"/>
  <c r="I10" i="3"/>
  <c r="O2" i="4" l="1"/>
  <c r="O10" i="3"/>
  <c r="Q9" i="3"/>
  <c r="I9" i="3" s="1"/>
  <c r="I3" i="3" s="1"/>
  <c r="C10" i="2" s="1"/>
  <c r="D11" i="2"/>
  <c r="O14" i="3"/>
  <c r="R9" i="3" l="1"/>
  <c r="O9" i="3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<sst xmlns="http://schemas.openxmlformats.org/spreadsheetml/2006/main" count="212" uniqueCount="104">
  <si>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</si>
  <si>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</si>
  <si>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</si>
  <si>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</si>
  <si>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</si>
  <si>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</si>
  <si>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</si>
  <si>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</si>
  <si>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</si>
  <si>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</si>
  <si>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</si>
  <si>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</si>
  <si>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</si>
  <si>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</si>
  <si>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</si>
  <si>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</si>
  <si>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</si>
  <si>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</si>
  <si>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</si>
  <si>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</si>
  <si>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</si>
  <si>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</si>
  <si>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</si>
  <si>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</si>
  <si>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</si>
  <si>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</si>
  <si>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</si>
  <si>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</si>
  <si>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</si>
  <si>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</si>
  <si>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</si>
  <si>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</si>
  <si>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</si>
  <si>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</si>
  <si>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</si>
  <si>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</si>
  <si>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</si>
  <si>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</si>
  <si>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</si>
  <si>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</si>
  <si>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</si>
  <si>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</si>
  <si>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</si>
  <si>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</si>
  <si>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</si>
  <si>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</si>
  <si>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</si>
  <si>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</si>
  <si>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</si>
  <si>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</si>
  <si>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</si>
  <si>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</si>
  <si>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</si>
  <si>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</si>
  <si>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</si>
  <si>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</si>
  <si>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</si>
  <si>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</si>
  <si>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</si>
  <si>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</si>
  <si>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</si>
  <si>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</si>
  <si>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</si>
  <si>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</si>
  <si>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</si>
  <si>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</si>
  <si>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</si>
  <si>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</si>
  <si>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</si>
  <si>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</si>
  <si>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</si>
  <si>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</si>
  <si>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</si>
  <si>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62641</t>
  </si>
  <si>
    <t>SJEDNOCUJÍCÍ STĚRKA JEMNOU MALTOU TL CCA 2MM</t>
  </si>
  <si>
    <t>OČIŠTĚNÍ BETON KONSTR OTRYSKÁNÍM TLAK VODOU DO 1000 BARŮ</t>
  </si>
  <si>
    <t>Obě římsy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</si>
  <si>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</si>
  <si>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</si>
  <si>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</si>
  <si>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</si>
  <si>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</si>
  <si>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PROTIKOROZ OCHRANA OCEL KONSTR NÁTĚREM VÍCEVRST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</si>
  <si>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</si>
  <si>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Stavba: III/3779 Lomnička, most 3779-2 přes Lomničku</t>
  </si>
  <si>
    <t>III/3779 Lomnička, most 3779-2 přes Lomničku</t>
  </si>
  <si>
    <t>Most ev.č. 3779-2</t>
  </si>
  <si>
    <t>Očištění sanovaných ploch obou říms</t>
  </si>
  <si>
    <t>Levá římsa (0,35+0,45+0,55)*8,50=11,475 [A] 
Pravá římsa (0,20+0,45+0,55+0,10)*8,50=11,050 [B] 
Celkem: A+B=22,525 [C]</t>
  </si>
  <si>
    <t>Sanace obou říms</t>
  </si>
  <si>
    <t>Ocelové bezpečnostní zábradlí, vč. PKO</t>
  </si>
  <si>
    <t>Levá strana mostu 8,50*1,00=8,500 [A] 
Pravá strana mostu 8,50*1,00=8,500 [B] 
Celkem: A+B=17,000 [C]</t>
  </si>
  <si>
    <t>014102</t>
  </si>
  <si>
    <t>POPLATKY ZA SKLÁDKU</t>
  </si>
  <si>
    <t>T</t>
  </si>
  <si>
    <t>zahrnuje veškeré poplatky provozovateli skládky související s uložením odpadu na skládce.</t>
  </si>
  <si>
    <t>Zemní práce</t>
  </si>
  <si>
    <t>12960</t>
  </si>
  <si>
    <t>ČIŠTĚNÍ VODOTEČÍ A MELIORAČ KANÁLŮ OD NÁNOSŮ</t>
  </si>
  <si>
    <t>M3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</si>
  <si>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</si>
  <si>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Vyčištění území pod mostem</t>
  </si>
  <si>
    <t>5,0*7,9*0,2=7,900 [A]</t>
  </si>
  <si>
    <t>5,0*7,9*0,2*2=15,800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</si>
</sst>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7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4" fontId="13" fillId="0" borderId="1" xfId="8" applyNumberFormat="1" applyBorder="1" applyAlignment="1">
      <alignment horizontal="center" vertical="center"/>
    </xf>
    <xf numFmtId="0" fontId="0" fillId="2" borderId="3" xfId="6" applyFont="1" applyFill="1" applyBorder="1"/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6" fillId="0" borderId="1" xfId="0" applyFont="1" applyFill="1" applyBorder="1" applyAlignment="1">
      <alignment horizontal="left" vertical="center" wrapText="1"/>
    </xf>
    <xf numFmtId="0" fontId="4" fillId="2" borderId="5" xfId="6" applyFont="1" applyFill="1" applyBorder="1" applyAlignment="1">
      <alignment horizontal="right"/>
    </xf>
    <xf numFmtId="4" fontId="4" fillId="2" borderId="5" xfId="6" applyNumberFormat="1" applyFont="1" applyFill="1" applyBorder="1" applyAlignment="1">
      <alignment horizontal="center"/>
    </xf>
    <xf numFmtId="4" fontId="0" fillId="0" borderId="0" xfId="0" applyNumberFormat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1"/>
      <c r="B1" s="22"/>
      <c r="C1" s="22"/>
      <c r="D1" s="22"/>
      <c r="E1" s="22"/>
    </row>
    <row r="2" spans="1:5" ht="12.75" customHeight="1" x14ac:dyDescent="0.2">
      <c r="A2" s="101"/>
      <c r="B2" s="102" t="s">
        <v>44</v>
      </c>
      <c r="C2" s="22"/>
      <c r="D2" s="22"/>
      <c r="E2" s="22"/>
    </row>
    <row r="3" spans="1:5" ht="20.100000000000001" customHeight="1" x14ac:dyDescent="0.2">
      <c r="A3" s="101"/>
      <c r="B3" s="101"/>
      <c r="C3" s="22"/>
      <c r="D3" s="22"/>
      <c r="E3" s="22"/>
    </row>
    <row r="4" spans="1:5" ht="20.100000000000001" customHeight="1" x14ac:dyDescent="0.2">
      <c r="A4" s="22"/>
      <c r="B4" s="103" t="s">
        <v>84</v>
      </c>
      <c r="C4" s="101"/>
      <c r="D4" s="101"/>
      <c r="E4" s="22"/>
    </row>
    <row r="5" spans="1:5" ht="12.75" customHeight="1" x14ac:dyDescent="0.2">
      <c r="A5" s="22"/>
      <c r="B5" s="101" t="s">
        <v>45</v>
      </c>
      <c r="C5" s="101"/>
      <c r="D5" s="101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69" t="s">
        <v>86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"/>
  <sheetViews>
    <sheetView topLeftCell="B1" zoomScaleNormal="100" workbookViewId="0">
      <pane ySplit="8" topLeftCell="A9" activePane="bottomLeft" state="frozen"/>
      <selection pane="bottomLeft" activeCell="B22" sqref="B22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5"/>
      <c r="D3" s="101"/>
      <c r="E3" s="68" t="s">
        <v>85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105" t="s">
        <v>59</v>
      </c>
      <c r="D4" s="101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6"/>
      <c r="D5" s="107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4" t="s">
        <v>14</v>
      </c>
      <c r="B6" s="104" t="s">
        <v>16</v>
      </c>
      <c r="C6" s="104" t="s">
        <v>18</v>
      </c>
      <c r="D6" s="104" t="s">
        <v>61</v>
      </c>
      <c r="E6" s="104" t="s">
        <v>20</v>
      </c>
      <c r="F6" s="104" t="s">
        <v>22</v>
      </c>
      <c r="G6" s="104" t="s">
        <v>24</v>
      </c>
      <c r="H6" s="104" t="s">
        <v>62</v>
      </c>
      <c r="I6" s="104"/>
    </row>
    <row r="7" spans="1:18" ht="12.75" customHeight="1" x14ac:dyDescent="0.2">
      <c r="A7" s="104"/>
      <c r="B7" s="104"/>
      <c r="C7" s="104"/>
      <c r="D7" s="104"/>
      <c r="E7" s="104"/>
      <c r="F7" s="104"/>
      <c r="G7" s="104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</f>
        <v>0</v>
      </c>
      <c r="R9" s="23">
        <f>0+O14+O18+O10</f>
        <v>0</v>
      </c>
    </row>
    <row r="10" spans="1:18" ht="12.75" customHeight="1" x14ac:dyDescent="0.2">
      <c r="A10" s="45"/>
      <c r="B10" s="11">
        <v>1</v>
      </c>
      <c r="C10" s="72" t="s">
        <v>65</v>
      </c>
      <c r="D10" s="8" t="s">
        <v>63</v>
      </c>
      <c r="E10" s="12" t="s">
        <v>67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66</v>
      </c>
      <c r="D14" s="49" t="s">
        <v>63</v>
      </c>
      <c r="E14" s="50" t="s">
        <v>68</v>
      </c>
      <c r="F14" s="51" t="s">
        <v>64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69</v>
      </c>
      <c r="D18" s="49" t="s">
        <v>5</v>
      </c>
      <c r="E18" s="50" t="s">
        <v>70</v>
      </c>
      <c r="F18" s="61" t="s">
        <v>64</v>
      </c>
      <c r="G18" s="62">
        <v>1</v>
      </c>
      <c r="H18" s="63">
        <v>0</v>
      </c>
      <c r="I18" s="91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71</v>
      </c>
    </row>
    <row r="20" spans="1:16" ht="12.75" customHeight="1" x14ac:dyDescent="0.2">
      <c r="E20" s="55"/>
    </row>
    <row r="21" spans="1:16" ht="12.75" customHeight="1" x14ac:dyDescent="0.2">
      <c r="E21" s="55" t="s">
        <v>72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0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customWidth="1"/>
    <col min="17" max="17" width="10.7109375" style="70" customWidth="1"/>
    <col min="18" max="18" width="9.140625" style="70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0+O18+O36+O27+O13+O8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09"/>
      <c r="D3" s="110"/>
      <c r="E3" s="68" t="s">
        <v>85</v>
      </c>
      <c r="F3" s="66"/>
      <c r="G3" s="3"/>
      <c r="H3" s="2" t="s">
        <v>55</v>
      </c>
      <c r="I3" s="21">
        <f>0+I18+I36+I27+I13+I8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11" t="s">
        <v>55</v>
      </c>
      <c r="D4" s="112"/>
      <c r="E4" s="6" t="s">
        <v>86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08" t="s">
        <v>14</v>
      </c>
      <c r="B5" s="108" t="s">
        <v>16</v>
      </c>
      <c r="C5" s="108" t="s">
        <v>18</v>
      </c>
      <c r="D5" s="108" t="s">
        <v>19</v>
      </c>
      <c r="E5" s="108" t="s">
        <v>20</v>
      </c>
      <c r="F5" s="108" t="s">
        <v>22</v>
      </c>
      <c r="G5" s="108" t="s">
        <v>24</v>
      </c>
      <c r="H5" s="108" t="s">
        <v>26</v>
      </c>
      <c r="I5" s="108"/>
      <c r="O5" s="70" t="s">
        <v>10</v>
      </c>
      <c r="P5" s="70" t="s">
        <v>12</v>
      </c>
    </row>
    <row r="6" spans="1:18" ht="12.75" customHeight="1" x14ac:dyDescent="0.2">
      <c r="A6" s="108"/>
      <c r="B6" s="108"/>
      <c r="C6" s="108"/>
      <c r="D6" s="108"/>
      <c r="E6" s="108"/>
      <c r="F6" s="108"/>
      <c r="G6" s="108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customFormat="1" ht="12.75" customHeight="1" x14ac:dyDescent="0.2">
      <c r="A8" s="7" t="s">
        <v>31</v>
      </c>
      <c r="B8" s="7"/>
      <c r="C8" s="114" t="s">
        <v>15</v>
      </c>
      <c r="D8" s="7"/>
      <c r="E8" s="20" t="s">
        <v>32</v>
      </c>
      <c r="F8" s="7"/>
      <c r="G8" s="7"/>
      <c r="H8" s="7"/>
      <c r="I8" s="115">
        <f>0+Q8</f>
        <v>0</v>
      </c>
      <c r="O8">
        <f>0+R8</f>
        <v>0</v>
      </c>
      <c r="Q8" s="116">
        <f>0+I9</f>
        <v>0</v>
      </c>
      <c r="R8">
        <f>0+O9</f>
        <v>0</v>
      </c>
    </row>
    <row r="9" spans="1:18" customFormat="1" x14ac:dyDescent="0.2">
      <c r="A9" s="8" t="s">
        <v>33</v>
      </c>
      <c r="B9" s="11" t="s">
        <v>17</v>
      </c>
      <c r="C9" s="11" t="s">
        <v>92</v>
      </c>
      <c r="D9" s="8" t="s">
        <v>5</v>
      </c>
      <c r="E9" s="12" t="s">
        <v>93</v>
      </c>
      <c r="F9" s="13" t="s">
        <v>94</v>
      </c>
      <c r="G9" s="14">
        <v>15.8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x14ac:dyDescent="0.2">
      <c r="A10" s="16" t="s">
        <v>35</v>
      </c>
      <c r="E10" s="73" t="s">
        <v>101</v>
      </c>
    </row>
    <row r="11" spans="1:18" customFormat="1" x14ac:dyDescent="0.2">
      <c r="A11" s="18" t="s">
        <v>36</v>
      </c>
      <c r="E11" s="100" t="s">
        <v>103</v>
      </c>
    </row>
    <row r="12" spans="1:18" customFormat="1" ht="25.5" x14ac:dyDescent="0.2">
      <c r="A12" t="s">
        <v>37</v>
      </c>
      <c r="E12" s="17" t="s">
        <v>95</v>
      </c>
    </row>
    <row r="13" spans="1:18" customFormat="1" ht="12.75" customHeight="1" x14ac:dyDescent="0.2">
      <c r="A13" s="92" t="s">
        <v>31</v>
      </c>
      <c r="B13" s="92"/>
      <c r="C13" s="9" t="s">
        <v>17</v>
      </c>
      <c r="D13" s="92"/>
      <c r="E13" s="20" t="s">
        <v>96</v>
      </c>
      <c r="F13" s="92"/>
      <c r="G13" s="92"/>
      <c r="H13" s="92"/>
      <c r="I13" s="10">
        <f>0+Q13</f>
        <v>0</v>
      </c>
      <c r="O13">
        <f>0+R13</f>
        <v>0</v>
      </c>
      <c r="Q13" s="116">
        <f>0+I14</f>
        <v>0</v>
      </c>
      <c r="R13">
        <f>0+O14</f>
        <v>0</v>
      </c>
    </row>
    <row r="14" spans="1:18" customFormat="1" x14ac:dyDescent="0.2">
      <c r="A14" s="8" t="s">
        <v>33</v>
      </c>
      <c r="B14" s="11" t="s">
        <v>12</v>
      </c>
      <c r="C14" s="11" t="s">
        <v>97</v>
      </c>
      <c r="D14" s="8" t="s">
        <v>5</v>
      </c>
      <c r="E14" s="12" t="s">
        <v>98</v>
      </c>
      <c r="F14" s="13" t="s">
        <v>99</v>
      </c>
      <c r="G14" s="14">
        <v>7.9</v>
      </c>
      <c r="H14" s="15">
        <v>0</v>
      </c>
      <c r="I14" s="15">
        <f>ROUND(ROUND(H14,2)*ROUND(G14,3),2)</f>
        <v>0</v>
      </c>
      <c r="O14">
        <f>(I14*21)/100</f>
        <v>0</v>
      </c>
      <c r="P14" t="s">
        <v>12</v>
      </c>
    </row>
    <row r="15" spans="1:18" customFormat="1" x14ac:dyDescent="0.2">
      <c r="A15" s="16" t="s">
        <v>35</v>
      </c>
      <c r="E15" s="73" t="s">
        <v>101</v>
      </c>
    </row>
    <row r="16" spans="1:18" customFormat="1" x14ac:dyDescent="0.2">
      <c r="A16" s="18" t="s">
        <v>36</v>
      </c>
      <c r="E16" s="100" t="s">
        <v>102</v>
      </c>
    </row>
    <row r="17" spans="1:18" customFormat="1" ht="63.75" x14ac:dyDescent="0.2">
      <c r="A17" t="s">
        <v>37</v>
      </c>
      <c r="E17" s="17" t="s">
        <v>100</v>
      </c>
    </row>
    <row r="18" spans="1:18" ht="12.75" customHeight="1" x14ac:dyDescent="0.2">
      <c r="A18" s="67" t="s">
        <v>31</v>
      </c>
      <c r="B18" s="67"/>
      <c r="C18" s="9" t="s">
        <v>25</v>
      </c>
      <c r="D18" s="67"/>
      <c r="E18" s="20" t="s">
        <v>38</v>
      </c>
      <c r="F18" s="67"/>
      <c r="G18" s="67"/>
      <c r="H18" s="67"/>
      <c r="I18" s="10">
        <f>0+Q18</f>
        <v>0</v>
      </c>
      <c r="O18" s="70">
        <f>0+R18</f>
        <v>0</v>
      </c>
      <c r="Q18" s="71">
        <f>0+I19+I23</f>
        <v>0</v>
      </c>
      <c r="R18" s="70">
        <f>0+O19+O23</f>
        <v>0</v>
      </c>
    </row>
    <row r="19" spans="1:18" x14ac:dyDescent="0.2">
      <c r="A19" s="8" t="s">
        <v>33</v>
      </c>
      <c r="B19" s="11">
        <v>3</v>
      </c>
      <c r="C19" s="11" t="s">
        <v>39</v>
      </c>
      <c r="D19" s="8" t="s">
        <v>5</v>
      </c>
      <c r="E19" s="74" t="s">
        <v>40</v>
      </c>
      <c r="F19" s="13" t="s">
        <v>34</v>
      </c>
      <c r="G19" s="14">
        <v>22.524999999999999</v>
      </c>
      <c r="H19" s="15">
        <v>0</v>
      </c>
      <c r="I19" s="15">
        <f>ROUND(ROUND(H19,2)*ROUND(G19,3),2)</f>
        <v>0</v>
      </c>
      <c r="O19" s="70">
        <f>(I19*21)/100</f>
        <v>0</v>
      </c>
      <c r="P19" s="70" t="s">
        <v>12</v>
      </c>
    </row>
    <row r="20" spans="1:18" x14ac:dyDescent="0.2">
      <c r="A20" s="16" t="s">
        <v>35</v>
      </c>
      <c r="E20" s="73" t="s">
        <v>89</v>
      </c>
    </row>
    <row r="21" spans="1:18" s="79" customFormat="1" ht="38.25" customHeight="1" x14ac:dyDescent="0.2">
      <c r="B21" s="98"/>
      <c r="C21" s="98"/>
      <c r="D21" s="98"/>
      <c r="E21" s="100" t="s">
        <v>88</v>
      </c>
      <c r="F21" s="98"/>
      <c r="G21" s="98"/>
      <c r="H21" s="98"/>
      <c r="I21" s="98"/>
    </row>
    <row r="22" spans="1:18" ht="76.5" x14ac:dyDescent="0.2">
      <c r="A22" s="70" t="s">
        <v>37</v>
      </c>
      <c r="E22" s="17" t="s">
        <v>41</v>
      </c>
    </row>
    <row r="23" spans="1:18" x14ac:dyDescent="0.2">
      <c r="A23" s="8" t="s">
        <v>33</v>
      </c>
      <c r="B23" s="11">
        <v>4</v>
      </c>
      <c r="C23" s="11" t="s">
        <v>73</v>
      </c>
      <c r="D23" s="8" t="s">
        <v>5</v>
      </c>
      <c r="E23" s="74" t="s">
        <v>74</v>
      </c>
      <c r="F23" s="13" t="s">
        <v>34</v>
      </c>
      <c r="G23" s="14">
        <v>22.524999999999999</v>
      </c>
      <c r="H23" s="15">
        <v>0</v>
      </c>
      <c r="I23" s="15">
        <f>ROUND(ROUND(H23,2)*ROUND(G23,3),2)</f>
        <v>0</v>
      </c>
      <c r="O23" s="70">
        <f>(I23*21)/100</f>
        <v>0</v>
      </c>
      <c r="P23" s="70" t="s">
        <v>12</v>
      </c>
    </row>
    <row r="24" spans="1:18" x14ac:dyDescent="0.2">
      <c r="A24" s="16" t="s">
        <v>35</v>
      </c>
      <c r="E24" s="73" t="s">
        <v>89</v>
      </c>
    </row>
    <row r="25" spans="1:18" s="79" customFormat="1" ht="38.25" customHeight="1" x14ac:dyDescent="0.2">
      <c r="B25" s="98"/>
      <c r="C25" s="98"/>
      <c r="D25" s="98"/>
      <c r="E25" s="100" t="s">
        <v>88</v>
      </c>
      <c r="F25" s="98"/>
      <c r="G25" s="98"/>
      <c r="H25" s="98"/>
      <c r="I25" s="98"/>
    </row>
    <row r="26" spans="1:18" ht="76.5" x14ac:dyDescent="0.2">
      <c r="A26" s="70" t="s">
        <v>37</v>
      </c>
      <c r="E26" s="17" t="s">
        <v>41</v>
      </c>
    </row>
    <row r="27" spans="1:18" s="79" customFormat="1" ht="12.75" customHeight="1" x14ac:dyDescent="0.2">
      <c r="A27" s="75" t="s">
        <v>31</v>
      </c>
      <c r="B27" s="75"/>
      <c r="C27" s="76" t="s">
        <v>77</v>
      </c>
      <c r="D27" s="75"/>
      <c r="E27" s="77" t="s">
        <v>78</v>
      </c>
      <c r="F27" s="75"/>
      <c r="G27" s="75"/>
      <c r="H27" s="75"/>
      <c r="I27" s="78">
        <f>0+Q27</f>
        <v>0</v>
      </c>
      <c r="O27" s="79">
        <f>0+R27</f>
        <v>0</v>
      </c>
      <c r="Q27" s="80">
        <f>0+I32+I28</f>
        <v>0</v>
      </c>
      <c r="R27" s="79">
        <f>0+O32+O28</f>
        <v>0</v>
      </c>
    </row>
    <row r="28" spans="1:18" s="79" customFormat="1" ht="12.75" customHeight="1" x14ac:dyDescent="0.2">
      <c r="B28" s="93">
        <v>5</v>
      </c>
      <c r="C28" s="93">
        <v>78312</v>
      </c>
      <c r="D28" s="94" t="s">
        <v>5</v>
      </c>
      <c r="E28" s="83" t="s">
        <v>82</v>
      </c>
      <c r="F28" s="95" t="s">
        <v>34</v>
      </c>
      <c r="G28" s="96">
        <v>17</v>
      </c>
      <c r="H28" s="86">
        <v>0</v>
      </c>
      <c r="I28" s="97">
        <f>ROUND(ROUND(H28,2)*ROUND(G28,3),2)</f>
        <v>0</v>
      </c>
      <c r="O28" s="79">
        <f>(I28*21)/100</f>
        <v>0</v>
      </c>
      <c r="P28" s="79" t="s">
        <v>12</v>
      </c>
    </row>
    <row r="29" spans="1:18" s="79" customFormat="1" ht="12.75" customHeight="1" x14ac:dyDescent="0.2">
      <c r="B29" s="98"/>
      <c r="C29" s="98"/>
      <c r="D29" s="98"/>
      <c r="E29" s="113" t="s">
        <v>90</v>
      </c>
      <c r="F29" s="98"/>
      <c r="G29" s="98"/>
      <c r="H29" s="98"/>
      <c r="I29" s="98"/>
    </row>
    <row r="30" spans="1:18" s="79" customFormat="1" ht="38.25" customHeight="1" x14ac:dyDescent="0.2">
      <c r="B30" s="98"/>
      <c r="C30" s="98"/>
      <c r="D30" s="98"/>
      <c r="E30" s="100" t="s">
        <v>91</v>
      </c>
      <c r="F30" s="98"/>
      <c r="G30" s="98"/>
      <c r="H30" s="98"/>
      <c r="I30" s="98"/>
    </row>
    <row r="31" spans="1:18" s="79" customFormat="1" ht="51" customHeight="1" x14ac:dyDescent="0.2">
      <c r="B31" s="98"/>
      <c r="C31" s="98"/>
      <c r="D31" s="98"/>
      <c r="E31" s="99" t="s">
        <v>83</v>
      </c>
      <c r="F31" s="98"/>
      <c r="G31" s="98"/>
      <c r="H31" s="98"/>
      <c r="I31" s="98"/>
    </row>
    <row r="32" spans="1:18" s="79" customFormat="1" x14ac:dyDescent="0.2">
      <c r="A32" s="81" t="s">
        <v>33</v>
      </c>
      <c r="B32" s="82">
        <v>6</v>
      </c>
      <c r="C32" s="82" t="s">
        <v>79</v>
      </c>
      <c r="D32" s="81" t="s">
        <v>5</v>
      </c>
      <c r="E32" s="83" t="s">
        <v>80</v>
      </c>
      <c r="F32" s="84" t="s">
        <v>34</v>
      </c>
      <c r="G32" s="85">
        <v>22.524999999999999</v>
      </c>
      <c r="H32" s="86">
        <v>0</v>
      </c>
      <c r="I32" s="87">
        <f>ROUND(ROUND(H32,2)*ROUND(G32,3),2)</f>
        <v>0</v>
      </c>
      <c r="O32" s="79">
        <f>(I32*21)/100</f>
        <v>0</v>
      </c>
      <c r="P32" s="79" t="s">
        <v>12</v>
      </c>
    </row>
    <row r="33" spans="1:18" s="79" customFormat="1" x14ac:dyDescent="0.2">
      <c r="A33" s="88" t="s">
        <v>35</v>
      </c>
      <c r="E33" s="73" t="s">
        <v>76</v>
      </c>
    </row>
    <row r="34" spans="1:18" s="79" customFormat="1" ht="38.25" customHeight="1" x14ac:dyDescent="0.2">
      <c r="B34" s="98"/>
      <c r="C34" s="98"/>
      <c r="D34" s="98"/>
      <c r="E34" s="100" t="s">
        <v>88</v>
      </c>
      <c r="F34" s="98"/>
      <c r="G34" s="98"/>
      <c r="H34" s="98"/>
      <c r="I34" s="98"/>
    </row>
    <row r="35" spans="1:18" s="79" customFormat="1" ht="51" x14ac:dyDescent="0.2">
      <c r="A35" s="79" t="s">
        <v>37</v>
      </c>
      <c r="E35" s="89" t="s">
        <v>81</v>
      </c>
    </row>
    <row r="36" spans="1:18" ht="12.75" customHeight="1" x14ac:dyDescent="0.2">
      <c r="A36" s="67" t="s">
        <v>31</v>
      </c>
      <c r="B36" s="67"/>
      <c r="C36" s="9" t="s">
        <v>28</v>
      </c>
      <c r="D36" s="67"/>
      <c r="E36" s="20" t="s">
        <v>42</v>
      </c>
      <c r="F36" s="67"/>
      <c r="G36" s="67"/>
      <c r="H36" s="67"/>
      <c r="I36" s="10">
        <f>0+Q36</f>
        <v>0</v>
      </c>
      <c r="O36" s="70">
        <f>0+R36</f>
        <v>0</v>
      </c>
      <c r="Q36" s="71">
        <f>0+I37</f>
        <v>0</v>
      </c>
      <c r="R36" s="70">
        <f>0+O37</f>
        <v>0</v>
      </c>
    </row>
    <row r="37" spans="1:18" x14ac:dyDescent="0.2">
      <c r="A37" s="8" t="s">
        <v>33</v>
      </c>
      <c r="B37" s="11">
        <v>7</v>
      </c>
      <c r="C37" s="11">
        <v>938543</v>
      </c>
      <c r="D37" s="8" t="s">
        <v>5</v>
      </c>
      <c r="E37" s="90" t="s">
        <v>75</v>
      </c>
      <c r="F37" s="13" t="s">
        <v>34</v>
      </c>
      <c r="G37" s="14">
        <v>22.524999999999999</v>
      </c>
      <c r="H37" s="15">
        <v>0</v>
      </c>
      <c r="I37" s="15">
        <f>ROUND(ROUND(H37,2)*ROUND(G37,3),2)</f>
        <v>0</v>
      </c>
      <c r="O37" s="70">
        <f>(I37*21)/100</f>
        <v>0</v>
      </c>
      <c r="P37" s="70" t="s">
        <v>12</v>
      </c>
    </row>
    <row r="38" spans="1:18" x14ac:dyDescent="0.2">
      <c r="A38" s="16" t="s">
        <v>35</v>
      </c>
      <c r="E38" s="73" t="s">
        <v>87</v>
      </c>
    </row>
    <row r="39" spans="1:18" s="79" customFormat="1" ht="38.25" customHeight="1" x14ac:dyDescent="0.2">
      <c r="B39" s="98"/>
      <c r="C39" s="98"/>
      <c r="D39" s="98"/>
      <c r="E39" s="100" t="s">
        <v>88</v>
      </c>
      <c r="F39" s="98"/>
      <c r="G39" s="98"/>
      <c r="H39" s="98"/>
      <c r="I39" s="98"/>
    </row>
    <row r="40" spans="1:18" ht="25.5" x14ac:dyDescent="0.2">
      <c r="A40" s="70" t="s">
        <v>37</v>
      </c>
      <c r="E40" s="17" t="s">
        <v>43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2024-04-05T08:38:52Z</dcterms:modified>
  <cp:category/>
  <cp:contentStatus/>
</cp:coreProperties>
</file>